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upplyManagement\00 Contract Files\2026 Contract Files\26-17-214505 Whittier Yard Drain P1 Construction ITB\Solicitation\submittals\"/>
    </mc:Choice>
  </mc:AlternateContent>
  <xr:revisionPtr revIDLastSave="0" documentId="13_ncr:1_{D2703FD2-4E11-4C97-BECA-98472A57414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id Abstract Final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F4" i="2"/>
  <c r="F33" i="2" s="1"/>
  <c r="H33" i="2"/>
  <c r="N33" i="2"/>
  <c r="L33" i="2"/>
  <c r="J33" i="2"/>
</calcChain>
</file>

<file path=xl/sharedStrings.xml><?xml version="1.0" encoding="utf-8"?>
<sst xmlns="http://schemas.openxmlformats.org/spreadsheetml/2006/main" count="121" uniqueCount="80">
  <si>
    <t xml:space="preserve"> </t>
  </si>
  <si>
    <t>Item Description</t>
  </si>
  <si>
    <t>Item No.</t>
  </si>
  <si>
    <t>Unit</t>
  </si>
  <si>
    <t>Unit Bid Price</t>
  </si>
  <si>
    <t>Amount Bid</t>
  </si>
  <si>
    <t>Quantity</t>
  </si>
  <si>
    <t>202.0006.0000</t>
  </si>
  <si>
    <t xml:space="preserve"> REMOVAL OF MANHOLE</t>
  </si>
  <si>
    <t>EACH</t>
  </si>
  <si>
    <t>202.0014.0000</t>
  </si>
  <si>
    <t xml:space="preserve"> REMOVAL OF PAVEMENT</t>
  </si>
  <si>
    <t>LUMP SUM</t>
  </si>
  <si>
    <t>ALL</t>
  </si>
  <si>
    <t>202.0018.0000</t>
  </si>
  <si>
    <t xml:space="preserve"> REMOVAL OF CULVERT PIPE</t>
  </si>
  <si>
    <t>203.0005.000A</t>
  </si>
  <si>
    <t xml:space="preserve"> BORROW, SELECTED MATERIAL, TYPE A</t>
  </si>
  <si>
    <t>CUBIC YARD</t>
  </si>
  <si>
    <t>203.0005.000C</t>
  </si>
  <si>
    <t xml:space="preserve"> BORROW, SELECTED MATERIAL, TYPE C</t>
  </si>
  <si>
    <t>204.0001.0000</t>
  </si>
  <si>
    <t xml:space="preserve"> STRUCTURE EXCAVATION</t>
  </si>
  <si>
    <t>205.0004.000B</t>
  </si>
  <si>
    <t xml:space="preserve"> POROUS BACKFILL MATERIAL, GRADATION B</t>
  </si>
  <si>
    <t>301.0001.00D1</t>
  </si>
  <si>
    <t xml:space="preserve"> AGGREGATE BASE COURSE, GRADING D-1</t>
  </si>
  <si>
    <t>TON</t>
  </si>
  <si>
    <t>301.0006.00C1</t>
  </si>
  <si>
    <t xml:space="preserve"> RAILROAD SUB-BALLAST, GRADING C-1 (BASE COURSE)</t>
  </si>
  <si>
    <t>401.0001.002A</t>
  </si>
  <si>
    <t xml:space="preserve"> HMA, TYPE II; CLASS A</t>
  </si>
  <si>
    <t>603.0023.0048</t>
  </si>
  <si>
    <t xml:space="preserve"> POLYPROPYLENE PIPE, 48 INCH</t>
  </si>
  <si>
    <t>LINEAR FOOT</t>
  </si>
  <si>
    <t>603.0025.0060</t>
  </si>
  <si>
    <t xml:space="preserve"> STEEL PIPE CASING, 0.875 x 60 INCH</t>
  </si>
  <si>
    <t>603.0026.0060</t>
  </si>
  <si>
    <t xml:space="preserve"> INLET STRUCTURE, 60 INCH BOLT ON REMOVABLE GRATE</t>
  </si>
  <si>
    <t>604.0001.0096.1</t>
  </si>
  <si>
    <t xml:space="preserve"> STORM SEWER MANHOLE, E.1</t>
  </si>
  <si>
    <t>604.0001.0096.2</t>
  </si>
  <si>
    <t>STORM SEWER MANHOLE, E.2</t>
  </si>
  <si>
    <t>611.0001.0002</t>
  </si>
  <si>
    <t xml:space="preserve"> RIPRAP, CLASS II</t>
  </si>
  <si>
    <t>618.0004.0000</t>
  </si>
  <si>
    <t xml:space="preserve"> SEEDING</t>
  </si>
  <si>
    <t>SQUARE YARD</t>
  </si>
  <si>
    <t>626.0003.0018</t>
  </si>
  <si>
    <t xml:space="preserve"> HDPE SANITARY SEWER SLEEVE, 18 INCH</t>
  </si>
  <si>
    <t>630.0001.0003</t>
  </si>
  <si>
    <t xml:space="preserve"> GEOTEXTILE, SEPARATION, CLASS 3</t>
  </si>
  <si>
    <t>631.0002.0001</t>
  </si>
  <si>
    <t xml:space="preserve"> GEOTEXTILE, EROSION CONTROL - CLASS 1</t>
  </si>
  <si>
    <t>640.0001.0000</t>
  </si>
  <si>
    <t xml:space="preserve"> MOBILIZATION AND DEMOBILIZATION</t>
  </si>
  <si>
    <t>641.0001.0000</t>
  </si>
  <si>
    <t xml:space="preserve"> EROSION, SEDIMENT AND POLLUTION CONTROL ADMINISTRATION</t>
  </si>
  <si>
    <t>641.0003.0000</t>
  </si>
  <si>
    <t xml:space="preserve"> TEMPORARY EROSION, SEDIMENT AND POLLUTION CONTROL</t>
  </si>
  <si>
    <t>642.0001.0000</t>
  </si>
  <si>
    <t xml:space="preserve"> CONSTRUCTION SURVEYING</t>
  </si>
  <si>
    <t>643.0002.0000</t>
  </si>
  <si>
    <t xml:space="preserve"> TRAFFIC MAINTENANCE</t>
  </si>
  <si>
    <t>646.0001.0000</t>
  </si>
  <si>
    <t xml:space="preserve"> CPM SCHEDULING</t>
  </si>
  <si>
    <t>802.0003.0000</t>
  </si>
  <si>
    <t xml:space="preserve"> TRACK WORK, 115# RE RAIL</t>
  </si>
  <si>
    <t>802.0006.0000</t>
  </si>
  <si>
    <t xml:space="preserve"> TRACK TAMPING, SURFACING, AND FINAL DRESSING </t>
  </si>
  <si>
    <t>803.0002.0000</t>
  </si>
  <si>
    <t xml:space="preserve"> TRACK REMOVAL</t>
  </si>
  <si>
    <r>
      <t xml:space="preserve"> </t>
    </r>
    <r>
      <rPr>
        <b/>
        <sz val="11"/>
        <color rgb="FFFFC000"/>
        <rFont val="Arial"/>
        <family val="2"/>
      </rPr>
      <t xml:space="preserve">BASE BID ITEMS: </t>
    </r>
  </si>
  <si>
    <t>,</t>
  </si>
  <si>
    <t>QAP</t>
  </si>
  <si>
    <t>Granite Construction</t>
  </si>
  <si>
    <t>Central Environmental</t>
  </si>
  <si>
    <t>CNR Industrial Services</t>
  </si>
  <si>
    <t xml:space="preserve">Caliber Construction AK </t>
  </si>
  <si>
    <r>
      <t>Bid Abstract Summary:</t>
    </r>
    <r>
      <rPr>
        <sz val="8"/>
        <rFont val="Segoe UI"/>
        <family val="2"/>
      </rPr>
      <t>CNR Industrial Services submitted a bid schedule containing a significant mathematical discrepancy. The total bid listed in their submitted packet was $1,450,465.00; however, a review of the individual bid item amounts (Column F, rows F4 through F32) shows the actual sum totals $1,477,465.00 updated in yellow. This indicates a calculation error in the contractor’s bid total. The lowest bidder for this soliciation is Caliber Construction Alaska LLC.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</si>
</sst>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name val="Arial"/>
    </font>
    <font>
      <sz val="10"/>
      <name val="Arial"/>
    </font>
    <font>
      <sz val="8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rgb="FFFFC000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Segoe UI"/>
      <family val="2"/>
    </font>
    <font>
      <b/>
      <sz val="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vertical="center" wrapText="1"/>
    </xf>
    <xf numFmtId="164" fontId="0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4" fontId="0" fillId="0" borderId="0" xfId="1" applyNumberFormat="1" applyFont="1" applyAlignment="1">
      <alignment horizontal="center"/>
    </xf>
    <xf numFmtId="4" fontId="0" fillId="0" borderId="0" xfId="1" applyNumberFormat="1" applyFont="1"/>
    <xf numFmtId="4" fontId="3" fillId="5" borderId="0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4" fontId="0" fillId="0" borderId="2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 wrapText="1"/>
    </xf>
    <xf numFmtId="164" fontId="4" fillId="0" borderId="6" xfId="1" applyNumberFormat="1" applyFont="1" applyBorder="1" applyAlignment="1">
      <alignment vertical="center" wrapText="1"/>
    </xf>
    <xf numFmtId="164" fontId="0" fillId="0" borderId="8" xfId="1" applyNumberFormat="1" applyFont="1" applyBorder="1" applyAlignment="1">
      <alignment horizont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4" fontId="8" fillId="4" borderId="11" xfId="1" applyNumberFormat="1" applyFont="1" applyFill="1" applyBorder="1" applyAlignment="1">
      <alignment horizontal="center" vertical="center" wrapText="1"/>
    </xf>
    <xf numFmtId="164" fontId="8" fillId="4" borderId="12" xfId="1" applyNumberFormat="1" applyFont="1" applyFill="1" applyBorder="1" applyAlignment="1">
      <alignment horizontal="center" vertical="center" wrapText="1"/>
    </xf>
    <xf numFmtId="4" fontId="8" fillId="4" borderId="12" xfId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0" fillId="0" borderId="2" xfId="1" applyNumberFormat="1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164" fontId="7" fillId="0" borderId="14" xfId="1" applyNumberFormat="1" applyFont="1" applyBorder="1" applyAlignment="1">
      <alignment vertical="center" wrapText="1"/>
    </xf>
    <xf numFmtId="164" fontId="5" fillId="3" borderId="14" xfId="1" applyNumberFormat="1" applyFont="1" applyFill="1" applyBorder="1" applyAlignment="1">
      <alignment vertical="center" wrapText="1"/>
    </xf>
    <xf numFmtId="4" fontId="0" fillId="0" borderId="14" xfId="1" applyNumberFormat="1" applyFon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vertical="center" wrapText="1"/>
    </xf>
    <xf numFmtId="164" fontId="0" fillId="6" borderId="14" xfId="1" applyNumberFormat="1" applyFont="1" applyFill="1" applyBorder="1" applyAlignment="1">
      <alignment horizontal="center"/>
    </xf>
    <xf numFmtId="0" fontId="0" fillId="3" borderId="15" xfId="0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49" fontId="4" fillId="2" borderId="16" xfId="0" applyNumberFormat="1" applyFont="1" applyFill="1" applyBorder="1" applyAlignment="1">
      <alignment horizontal="center" wrapText="1"/>
    </xf>
    <xf numFmtId="0" fontId="5" fillId="5" borderId="17" xfId="0" applyFont="1" applyFill="1" applyBorder="1" applyAlignment="1">
      <alignment horizontal="justify" vertical="center" wrapText="1"/>
    </xf>
    <xf numFmtId="0" fontId="5" fillId="5" borderId="0" xfId="0" applyFont="1" applyFill="1" applyBorder="1" applyAlignment="1">
      <alignment horizontal="justify" vertical="center" wrapText="1"/>
    </xf>
    <xf numFmtId="4" fontId="3" fillId="5" borderId="11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tabSelected="1" topLeftCell="A16" workbookViewId="0">
      <selection activeCell="B35" sqref="B35"/>
    </sheetView>
  </sheetViews>
  <sheetFormatPr defaultRowHeight="13.2" x14ac:dyDescent="0.25"/>
  <cols>
    <col min="1" max="1" width="14.6640625" style="2" customWidth="1"/>
    <col min="2" max="2" width="52.77734375" style="1" customWidth="1"/>
    <col min="3" max="3" width="10.33203125" style="1" bestFit="1" customWidth="1"/>
    <col min="4" max="4" width="5.5546875" style="1" bestFit="1" customWidth="1"/>
    <col min="5" max="5" width="11.109375" style="11" bestFit="1" customWidth="1"/>
    <col min="6" max="6" width="13.88671875" style="9" bestFit="1" customWidth="1"/>
    <col min="7" max="7" width="11.109375" style="11" customWidth="1"/>
    <col min="8" max="8" width="12.6640625" style="11" bestFit="1" customWidth="1"/>
    <col min="9" max="9" width="11.88671875" style="11" customWidth="1"/>
    <col min="10" max="10" width="13.88671875" style="11" bestFit="1" customWidth="1"/>
    <col min="11" max="11" width="15.88671875" style="12" customWidth="1"/>
    <col min="12" max="12" width="15.33203125" style="12" customWidth="1"/>
    <col min="13" max="13" width="15.88671875" style="12" customWidth="1"/>
    <col min="14" max="14" width="16.6640625" style="12" customWidth="1"/>
  </cols>
  <sheetData>
    <row r="1" spans="1:14" s="3" customFormat="1" ht="14.4" thickBot="1" x14ac:dyDescent="0.3">
      <c r="A1" s="45"/>
      <c r="B1" s="46"/>
      <c r="C1" s="46"/>
      <c r="D1" s="47"/>
      <c r="E1" s="22" t="s">
        <v>77</v>
      </c>
      <c r="F1" s="23"/>
      <c r="G1" s="22" t="s">
        <v>74</v>
      </c>
      <c r="H1" s="23"/>
      <c r="I1" s="22" t="s">
        <v>75</v>
      </c>
      <c r="J1" s="24"/>
      <c r="K1" s="22" t="s">
        <v>78</v>
      </c>
      <c r="L1" s="24"/>
      <c r="M1" s="22" t="s">
        <v>76</v>
      </c>
      <c r="N1" s="24"/>
    </row>
    <row r="2" spans="1:14" ht="13.8" x14ac:dyDescent="0.25">
      <c r="A2" s="48" t="s">
        <v>72</v>
      </c>
      <c r="B2" s="49"/>
      <c r="C2" s="49"/>
      <c r="D2" s="49"/>
      <c r="E2" s="49"/>
      <c r="F2" s="49"/>
      <c r="G2" s="13"/>
      <c r="H2" s="13"/>
      <c r="I2" s="13"/>
      <c r="J2" s="13"/>
      <c r="K2" s="13"/>
      <c r="L2" s="13"/>
      <c r="M2" s="13"/>
      <c r="N2" s="50"/>
    </row>
    <row r="3" spans="1:14" ht="26.4" x14ac:dyDescent="0.25">
      <c r="A3" s="29" t="s">
        <v>2</v>
      </c>
      <c r="B3" s="30" t="s">
        <v>1</v>
      </c>
      <c r="C3" s="30" t="s">
        <v>3</v>
      </c>
      <c r="D3" s="30" t="s">
        <v>6</v>
      </c>
      <c r="E3" s="31" t="s">
        <v>4</v>
      </c>
      <c r="F3" s="32" t="s">
        <v>5</v>
      </c>
      <c r="G3" s="31" t="s">
        <v>4</v>
      </c>
      <c r="H3" s="31" t="s">
        <v>5</v>
      </c>
      <c r="I3" s="31" t="s">
        <v>4</v>
      </c>
      <c r="J3" s="33" t="s">
        <v>5</v>
      </c>
      <c r="K3" s="31" t="s">
        <v>4</v>
      </c>
      <c r="L3" s="31" t="s">
        <v>5</v>
      </c>
      <c r="M3" s="31" t="s">
        <v>4</v>
      </c>
      <c r="N3" s="31" t="s">
        <v>5</v>
      </c>
    </row>
    <row r="4" spans="1:14" ht="18" customHeight="1" x14ac:dyDescent="0.25">
      <c r="A4" s="6" t="s">
        <v>7</v>
      </c>
      <c r="B4" s="5" t="s">
        <v>8</v>
      </c>
      <c r="C4" s="4" t="s">
        <v>9</v>
      </c>
      <c r="D4" s="34">
        <v>2</v>
      </c>
      <c r="E4" s="8">
        <v>12000</v>
      </c>
      <c r="F4" s="8">
        <f>SUM(D4*E4)</f>
        <v>24000</v>
      </c>
      <c r="G4" s="8">
        <v>20000</v>
      </c>
      <c r="H4" s="8">
        <f>SUM(D4*G4)</f>
        <v>40000</v>
      </c>
      <c r="I4" s="8">
        <v>5000</v>
      </c>
      <c r="J4" s="8">
        <v>10000</v>
      </c>
      <c r="K4" s="8">
        <v>13477.79</v>
      </c>
      <c r="L4" s="8">
        <v>26955.58</v>
      </c>
      <c r="M4" s="8">
        <v>4575</v>
      </c>
      <c r="N4" s="14">
        <v>9150</v>
      </c>
    </row>
    <row r="5" spans="1:14" ht="18.600000000000001" customHeight="1" x14ac:dyDescent="0.25">
      <c r="A5" s="6" t="s">
        <v>10</v>
      </c>
      <c r="B5" s="5" t="s">
        <v>11</v>
      </c>
      <c r="C5" s="4" t="s">
        <v>12</v>
      </c>
      <c r="D5" s="4" t="s">
        <v>13</v>
      </c>
      <c r="E5" s="8">
        <v>10500</v>
      </c>
      <c r="F5" s="8">
        <v>10500</v>
      </c>
      <c r="G5" s="8">
        <v>20000</v>
      </c>
      <c r="H5" s="8">
        <v>20000</v>
      </c>
      <c r="I5" s="8">
        <v>15000</v>
      </c>
      <c r="J5" s="8">
        <v>15000</v>
      </c>
      <c r="K5" s="8">
        <v>7978.66</v>
      </c>
      <c r="L5" s="8">
        <v>7978.66</v>
      </c>
      <c r="M5" s="8">
        <v>6100</v>
      </c>
      <c r="N5" s="14">
        <v>6100</v>
      </c>
    </row>
    <row r="6" spans="1:14" ht="16.8" customHeight="1" x14ac:dyDescent="0.25">
      <c r="A6" s="6" t="s">
        <v>14</v>
      </c>
      <c r="B6" s="5" t="s">
        <v>15</v>
      </c>
      <c r="C6" s="4" t="s">
        <v>12</v>
      </c>
      <c r="D6" s="4" t="s">
        <v>13</v>
      </c>
      <c r="E6" s="8">
        <v>30000</v>
      </c>
      <c r="F6" s="8">
        <v>30000</v>
      </c>
      <c r="G6" s="8">
        <v>15000</v>
      </c>
      <c r="H6" s="8">
        <v>15000</v>
      </c>
      <c r="I6" s="8">
        <v>15000</v>
      </c>
      <c r="J6" s="8">
        <v>15000</v>
      </c>
      <c r="K6" s="8">
        <v>8053.28</v>
      </c>
      <c r="L6" s="8">
        <v>8053.28</v>
      </c>
      <c r="M6" s="8">
        <v>8410</v>
      </c>
      <c r="N6" s="14">
        <v>8410</v>
      </c>
    </row>
    <row r="7" spans="1:14" ht="26.4" x14ac:dyDescent="0.25">
      <c r="A7" s="6" t="s">
        <v>16</v>
      </c>
      <c r="B7" s="5" t="s">
        <v>17</v>
      </c>
      <c r="C7" s="4" t="s">
        <v>18</v>
      </c>
      <c r="D7" s="4">
        <v>430</v>
      </c>
      <c r="E7" s="8">
        <v>80</v>
      </c>
      <c r="F7" s="8">
        <v>34400</v>
      </c>
      <c r="G7" s="8">
        <v>20</v>
      </c>
      <c r="H7" s="8">
        <v>8600</v>
      </c>
      <c r="I7" s="8">
        <v>40</v>
      </c>
      <c r="J7" s="8">
        <v>17200</v>
      </c>
      <c r="K7" s="8">
        <v>27.09</v>
      </c>
      <c r="L7" s="8">
        <v>11648.7</v>
      </c>
      <c r="M7" s="8">
        <v>182</v>
      </c>
      <c r="N7" s="14">
        <v>78260</v>
      </c>
    </row>
    <row r="8" spans="1:14" ht="26.4" x14ac:dyDescent="0.25">
      <c r="A8" s="6" t="s">
        <v>19</v>
      </c>
      <c r="B8" s="5" t="s">
        <v>20</v>
      </c>
      <c r="C8" s="4" t="s">
        <v>18</v>
      </c>
      <c r="D8" s="7">
        <v>1400</v>
      </c>
      <c r="E8" s="8">
        <v>80</v>
      </c>
      <c r="F8" s="8">
        <v>112000</v>
      </c>
      <c r="G8" s="8">
        <v>20</v>
      </c>
      <c r="H8" s="8">
        <v>28000</v>
      </c>
      <c r="I8" s="8">
        <v>40</v>
      </c>
      <c r="J8" s="8">
        <v>56000</v>
      </c>
      <c r="K8" s="8">
        <v>18.87</v>
      </c>
      <c r="L8" s="8">
        <v>26418</v>
      </c>
      <c r="M8" s="8">
        <v>104.75</v>
      </c>
      <c r="N8" s="14">
        <v>146650</v>
      </c>
    </row>
    <row r="9" spans="1:14" ht="26.4" x14ac:dyDescent="0.25">
      <c r="A9" s="6" t="s">
        <v>21</v>
      </c>
      <c r="B9" s="5" t="s">
        <v>22</v>
      </c>
      <c r="C9" s="4" t="s">
        <v>18</v>
      </c>
      <c r="D9" s="7">
        <v>2200</v>
      </c>
      <c r="E9" s="8">
        <v>115</v>
      </c>
      <c r="F9" s="8">
        <v>253000</v>
      </c>
      <c r="G9" s="8">
        <v>20</v>
      </c>
      <c r="H9" s="8">
        <v>44000</v>
      </c>
      <c r="I9" s="8">
        <v>5</v>
      </c>
      <c r="J9" s="8">
        <v>11000</v>
      </c>
      <c r="K9" s="8">
        <v>17.899999999999999</v>
      </c>
      <c r="L9" s="8">
        <v>39380</v>
      </c>
      <c r="M9" s="8">
        <v>42.5</v>
      </c>
      <c r="N9" s="14">
        <v>93500</v>
      </c>
    </row>
    <row r="10" spans="1:14" ht="26.4" x14ac:dyDescent="0.25">
      <c r="A10" s="6" t="s">
        <v>23</v>
      </c>
      <c r="B10" s="5" t="s">
        <v>24</v>
      </c>
      <c r="C10" s="4" t="s">
        <v>18</v>
      </c>
      <c r="D10" s="4">
        <v>260</v>
      </c>
      <c r="E10" s="8">
        <v>80</v>
      </c>
      <c r="F10" s="8">
        <v>20800</v>
      </c>
      <c r="G10" s="8">
        <v>140</v>
      </c>
      <c r="H10" s="8">
        <v>36400</v>
      </c>
      <c r="I10" s="8">
        <v>150</v>
      </c>
      <c r="J10" s="8">
        <v>39000</v>
      </c>
      <c r="K10" s="8">
        <v>132.08000000000001</v>
      </c>
      <c r="L10" s="8">
        <v>34340.800000000003</v>
      </c>
      <c r="M10" s="8">
        <v>248</v>
      </c>
      <c r="N10" s="14">
        <v>64480</v>
      </c>
    </row>
    <row r="11" spans="1:14" x14ac:dyDescent="0.25">
      <c r="A11" s="6" t="s">
        <v>25</v>
      </c>
      <c r="B11" s="5" t="s">
        <v>26</v>
      </c>
      <c r="C11" s="4" t="s">
        <v>27</v>
      </c>
      <c r="D11" s="4">
        <v>200</v>
      </c>
      <c r="E11" s="8">
        <v>116.35</v>
      </c>
      <c r="F11" s="8">
        <v>23271</v>
      </c>
      <c r="G11" s="8">
        <v>100</v>
      </c>
      <c r="H11" s="8">
        <v>20000</v>
      </c>
      <c r="I11" s="8">
        <v>100</v>
      </c>
      <c r="J11" s="8">
        <v>20000</v>
      </c>
      <c r="K11" s="8">
        <v>78.510000000000005</v>
      </c>
      <c r="L11" s="8">
        <v>15702</v>
      </c>
      <c r="M11" s="8">
        <v>123</v>
      </c>
      <c r="N11" s="14">
        <v>24600</v>
      </c>
    </row>
    <row r="12" spans="1:14" ht="26.4" x14ac:dyDescent="0.25">
      <c r="A12" s="6" t="s">
        <v>28</v>
      </c>
      <c r="B12" s="5" t="s">
        <v>29</v>
      </c>
      <c r="C12" s="4" t="s">
        <v>18</v>
      </c>
      <c r="D12" s="4">
        <v>50</v>
      </c>
      <c r="E12" s="8">
        <v>1</v>
      </c>
      <c r="F12" s="8">
        <v>8250</v>
      </c>
      <c r="G12" s="8">
        <v>325</v>
      </c>
      <c r="H12" s="8">
        <v>16250</v>
      </c>
      <c r="I12" s="8">
        <v>300</v>
      </c>
      <c r="J12" s="8">
        <v>15000</v>
      </c>
      <c r="K12" s="8">
        <v>105.35</v>
      </c>
      <c r="L12" s="8">
        <v>5267.5</v>
      </c>
      <c r="M12" s="8">
        <v>316</v>
      </c>
      <c r="N12" s="14">
        <v>15800</v>
      </c>
    </row>
    <row r="13" spans="1:14" x14ac:dyDescent="0.25">
      <c r="A13" s="6" t="s">
        <v>30</v>
      </c>
      <c r="B13" s="5" t="s">
        <v>31</v>
      </c>
      <c r="C13" s="4" t="s">
        <v>27</v>
      </c>
      <c r="D13" s="4">
        <v>100</v>
      </c>
      <c r="E13" s="8">
        <v>514.5</v>
      </c>
      <c r="F13" s="8">
        <v>51450</v>
      </c>
      <c r="G13" s="8">
        <v>350</v>
      </c>
      <c r="H13" s="8">
        <v>35000</v>
      </c>
      <c r="I13" s="8">
        <v>500</v>
      </c>
      <c r="J13" s="8">
        <v>50000</v>
      </c>
      <c r="K13" s="8">
        <v>233.52</v>
      </c>
      <c r="L13" s="8">
        <v>23352</v>
      </c>
      <c r="M13" s="8">
        <v>542</v>
      </c>
      <c r="N13" s="14">
        <v>54200</v>
      </c>
    </row>
    <row r="14" spans="1:14" ht="26.4" x14ac:dyDescent="0.25">
      <c r="A14" s="6" t="s">
        <v>32</v>
      </c>
      <c r="B14" s="5" t="s">
        <v>33</v>
      </c>
      <c r="C14" s="4" t="s">
        <v>34</v>
      </c>
      <c r="D14" s="4">
        <v>189</v>
      </c>
      <c r="E14" s="8">
        <v>533.04999999999995</v>
      </c>
      <c r="F14" s="8">
        <v>100746</v>
      </c>
      <c r="G14" s="8">
        <v>350</v>
      </c>
      <c r="H14" s="8">
        <v>66150</v>
      </c>
      <c r="I14" s="8">
        <v>625</v>
      </c>
      <c r="J14" s="8">
        <v>118125</v>
      </c>
      <c r="K14" s="8">
        <v>503.81</v>
      </c>
      <c r="L14" s="8">
        <v>95220.09</v>
      </c>
      <c r="M14" s="8">
        <v>1180</v>
      </c>
      <c r="N14" s="14">
        <v>223020</v>
      </c>
    </row>
    <row r="15" spans="1:14" ht="26.4" x14ac:dyDescent="0.25">
      <c r="A15" s="6" t="s">
        <v>35</v>
      </c>
      <c r="B15" s="5" t="s">
        <v>36</v>
      </c>
      <c r="C15" s="4" t="s">
        <v>34</v>
      </c>
      <c r="D15" s="4">
        <v>73</v>
      </c>
      <c r="E15" s="8">
        <v>1479.28</v>
      </c>
      <c r="F15" s="8">
        <v>107987</v>
      </c>
      <c r="G15" s="8">
        <v>2250</v>
      </c>
      <c r="H15" s="8">
        <v>164250</v>
      </c>
      <c r="I15" s="8">
        <v>2500</v>
      </c>
      <c r="J15" s="8">
        <v>182500</v>
      </c>
      <c r="K15" s="8">
        <v>2622.08</v>
      </c>
      <c r="L15" s="8">
        <v>191411.84</v>
      </c>
      <c r="M15" s="8">
        <v>3590</v>
      </c>
      <c r="N15" s="14">
        <v>262070</v>
      </c>
    </row>
    <row r="16" spans="1:14" ht="26.4" x14ac:dyDescent="0.25">
      <c r="A16" s="6" t="s">
        <v>37</v>
      </c>
      <c r="B16" s="5" t="s">
        <v>38</v>
      </c>
      <c r="C16" s="4" t="s">
        <v>9</v>
      </c>
      <c r="D16" s="4">
        <v>1</v>
      </c>
      <c r="E16" s="8">
        <v>24000</v>
      </c>
      <c r="F16" s="8">
        <v>24000</v>
      </c>
      <c r="G16" s="8">
        <v>15000</v>
      </c>
      <c r="H16" s="8">
        <v>15000</v>
      </c>
      <c r="I16" s="8">
        <v>20000</v>
      </c>
      <c r="J16" s="8">
        <v>20000</v>
      </c>
      <c r="K16" s="8">
        <v>12180.72</v>
      </c>
      <c r="L16" s="35">
        <v>12180.72</v>
      </c>
      <c r="M16" s="8">
        <v>43750</v>
      </c>
      <c r="N16" s="14">
        <v>43750</v>
      </c>
    </row>
    <row r="17" spans="1:14" ht="26.4" x14ac:dyDescent="0.25">
      <c r="A17" s="6" t="s">
        <v>39</v>
      </c>
      <c r="B17" s="5" t="s">
        <v>40</v>
      </c>
      <c r="C17" s="4" t="s">
        <v>9</v>
      </c>
      <c r="D17" s="4">
        <v>1</v>
      </c>
      <c r="E17" s="8">
        <v>35738</v>
      </c>
      <c r="F17" s="8">
        <v>35738</v>
      </c>
      <c r="G17" s="8">
        <v>50000</v>
      </c>
      <c r="H17" s="8">
        <v>50000</v>
      </c>
      <c r="I17" s="8">
        <v>75000</v>
      </c>
      <c r="J17" s="8">
        <v>75000</v>
      </c>
      <c r="K17" s="8">
        <v>69759.240000000005</v>
      </c>
      <c r="L17" s="8">
        <v>69759.240000000005</v>
      </c>
      <c r="M17" s="8">
        <v>82900</v>
      </c>
      <c r="N17" s="14">
        <v>82900</v>
      </c>
    </row>
    <row r="18" spans="1:14" ht="26.4" x14ac:dyDescent="0.25">
      <c r="A18" s="6" t="s">
        <v>41</v>
      </c>
      <c r="B18" s="5" t="s">
        <v>42</v>
      </c>
      <c r="C18" s="4" t="s">
        <v>9</v>
      </c>
      <c r="D18" s="4">
        <v>1</v>
      </c>
      <c r="E18" s="8">
        <v>70484</v>
      </c>
      <c r="F18" s="8">
        <v>70484</v>
      </c>
      <c r="G18" s="8">
        <v>100000</v>
      </c>
      <c r="H18" s="8">
        <v>100000</v>
      </c>
      <c r="I18" s="8">
        <v>75000</v>
      </c>
      <c r="J18" s="8">
        <v>75000</v>
      </c>
      <c r="K18" s="8">
        <v>106451.35</v>
      </c>
      <c r="L18" s="8">
        <v>106451.35</v>
      </c>
      <c r="M18" s="8">
        <v>118730</v>
      </c>
      <c r="N18" s="14">
        <v>118730</v>
      </c>
    </row>
    <row r="19" spans="1:14" ht="26.4" x14ac:dyDescent="0.25">
      <c r="A19" s="6" t="s">
        <v>43</v>
      </c>
      <c r="B19" s="5" t="s">
        <v>44</v>
      </c>
      <c r="C19" s="4" t="s">
        <v>18</v>
      </c>
      <c r="D19" s="4">
        <v>80</v>
      </c>
      <c r="E19" s="8">
        <v>210</v>
      </c>
      <c r="F19" s="8">
        <v>16800</v>
      </c>
      <c r="G19" s="8">
        <v>75</v>
      </c>
      <c r="H19" s="8">
        <v>6000</v>
      </c>
      <c r="I19" s="8">
        <v>225</v>
      </c>
      <c r="J19" s="8">
        <v>18000</v>
      </c>
      <c r="K19" s="8">
        <v>193.41</v>
      </c>
      <c r="L19" s="8">
        <v>15472.8</v>
      </c>
      <c r="M19" s="8">
        <v>498</v>
      </c>
      <c r="N19" s="14">
        <v>39840</v>
      </c>
    </row>
    <row r="20" spans="1:14" ht="26.4" x14ac:dyDescent="0.25">
      <c r="A20" s="6" t="s">
        <v>45</v>
      </c>
      <c r="B20" s="5" t="s">
        <v>46</v>
      </c>
      <c r="C20" s="4" t="s">
        <v>47</v>
      </c>
      <c r="D20" s="4">
        <v>120</v>
      </c>
      <c r="E20" s="8">
        <v>33.340000000000003</v>
      </c>
      <c r="F20" s="8">
        <v>4000</v>
      </c>
      <c r="G20" s="8">
        <v>10</v>
      </c>
      <c r="H20" s="8">
        <v>1200</v>
      </c>
      <c r="I20" s="8">
        <v>20</v>
      </c>
      <c r="J20" s="8">
        <v>2400</v>
      </c>
      <c r="K20" s="8">
        <v>53.4</v>
      </c>
      <c r="L20" s="8">
        <v>6408</v>
      </c>
      <c r="M20" s="8">
        <v>85.5</v>
      </c>
      <c r="N20" s="14">
        <v>10260</v>
      </c>
    </row>
    <row r="21" spans="1:14" ht="26.4" x14ac:dyDescent="0.25">
      <c r="A21" s="6" t="s">
        <v>48</v>
      </c>
      <c r="B21" s="5" t="s">
        <v>49</v>
      </c>
      <c r="C21" s="4" t="s">
        <v>34</v>
      </c>
      <c r="D21" s="4">
        <v>15</v>
      </c>
      <c r="E21" s="8">
        <v>152</v>
      </c>
      <c r="F21" s="8">
        <v>2280</v>
      </c>
      <c r="G21" s="8">
        <v>2000</v>
      </c>
      <c r="H21" s="15">
        <v>30000</v>
      </c>
      <c r="I21" s="8">
        <v>500</v>
      </c>
      <c r="J21" s="8">
        <v>7500</v>
      </c>
      <c r="K21" s="8">
        <v>3062.85</v>
      </c>
      <c r="L21" s="8">
        <v>45942.75</v>
      </c>
      <c r="M21" s="8">
        <v>707</v>
      </c>
      <c r="N21" s="14">
        <v>10605</v>
      </c>
    </row>
    <row r="22" spans="1:14" ht="26.4" x14ac:dyDescent="0.25">
      <c r="A22" s="6" t="s">
        <v>50</v>
      </c>
      <c r="B22" s="5" t="s">
        <v>51</v>
      </c>
      <c r="C22" s="4" t="s">
        <v>47</v>
      </c>
      <c r="D22" s="4">
        <v>330</v>
      </c>
      <c r="E22" s="8">
        <v>2.6</v>
      </c>
      <c r="F22" s="8">
        <v>859</v>
      </c>
      <c r="G22" s="8">
        <v>10</v>
      </c>
      <c r="H22" s="8">
        <v>3300</v>
      </c>
      <c r="I22" s="8">
        <v>5</v>
      </c>
      <c r="J22" s="8">
        <v>1650</v>
      </c>
      <c r="K22" s="8">
        <v>20.65</v>
      </c>
      <c r="L22" s="8">
        <v>6814.5</v>
      </c>
      <c r="M22" s="8">
        <v>3.6</v>
      </c>
      <c r="N22" s="14">
        <v>1188</v>
      </c>
    </row>
    <row r="23" spans="1:14" ht="26.4" x14ac:dyDescent="0.25">
      <c r="A23" s="6" t="s">
        <v>52</v>
      </c>
      <c r="B23" s="5" t="s">
        <v>53</v>
      </c>
      <c r="C23" s="4" t="s">
        <v>47</v>
      </c>
      <c r="D23" s="4">
        <v>110</v>
      </c>
      <c r="E23" s="8">
        <v>7.66</v>
      </c>
      <c r="F23" s="8">
        <v>843</v>
      </c>
      <c r="G23" s="8">
        <v>45</v>
      </c>
      <c r="H23" s="8">
        <v>4950</v>
      </c>
      <c r="I23" s="8">
        <v>5</v>
      </c>
      <c r="J23" s="8">
        <v>550</v>
      </c>
      <c r="K23" s="8">
        <v>25.53</v>
      </c>
      <c r="L23" s="8">
        <v>2808.3</v>
      </c>
      <c r="M23" s="8">
        <v>14.45</v>
      </c>
      <c r="N23" s="14">
        <v>1589.5</v>
      </c>
    </row>
    <row r="24" spans="1:14" ht="18" customHeight="1" x14ac:dyDescent="0.25">
      <c r="A24" s="6" t="s">
        <v>54</v>
      </c>
      <c r="B24" s="5" t="s">
        <v>55</v>
      </c>
      <c r="C24" s="4" t="s">
        <v>12</v>
      </c>
      <c r="D24" s="4" t="s">
        <v>13</v>
      </c>
      <c r="E24" s="8">
        <v>323297</v>
      </c>
      <c r="F24" s="8">
        <v>323297</v>
      </c>
      <c r="G24" s="8">
        <v>125000</v>
      </c>
      <c r="H24" s="8">
        <v>125000</v>
      </c>
      <c r="I24" s="8">
        <v>225000</v>
      </c>
      <c r="J24" s="8">
        <v>225000</v>
      </c>
      <c r="K24" s="8">
        <v>248051.29</v>
      </c>
      <c r="L24" s="8">
        <v>248051.29</v>
      </c>
      <c r="M24" s="8">
        <v>47558</v>
      </c>
      <c r="N24" s="14">
        <v>47558</v>
      </c>
    </row>
    <row r="25" spans="1:14" ht="28.8" customHeight="1" x14ac:dyDescent="0.25">
      <c r="A25" s="6" t="s">
        <v>56</v>
      </c>
      <c r="B25" s="5" t="s">
        <v>57</v>
      </c>
      <c r="C25" s="4" t="s">
        <v>12</v>
      </c>
      <c r="D25" s="4" t="s">
        <v>13</v>
      </c>
      <c r="E25" s="8">
        <v>23100</v>
      </c>
      <c r="F25" s="8">
        <v>23100</v>
      </c>
      <c r="G25" s="8">
        <v>1000</v>
      </c>
      <c r="H25" s="8">
        <v>1000</v>
      </c>
      <c r="I25" s="8">
        <v>1000</v>
      </c>
      <c r="J25" s="8">
        <v>1000</v>
      </c>
      <c r="K25" s="8">
        <v>1347.07</v>
      </c>
      <c r="L25" s="8">
        <v>1347.07</v>
      </c>
      <c r="M25" s="8">
        <v>15000</v>
      </c>
      <c r="N25" s="14">
        <v>15000</v>
      </c>
    </row>
    <row r="26" spans="1:14" ht="28.2" customHeight="1" x14ac:dyDescent="0.25">
      <c r="A26" s="6" t="s">
        <v>58</v>
      </c>
      <c r="B26" s="5" t="s">
        <v>59</v>
      </c>
      <c r="C26" s="4" t="s">
        <v>12</v>
      </c>
      <c r="D26" s="4" t="s">
        <v>13</v>
      </c>
      <c r="E26" s="8">
        <v>33210</v>
      </c>
      <c r="F26" s="8">
        <v>33210</v>
      </c>
      <c r="G26" s="8">
        <v>1000</v>
      </c>
      <c r="H26" s="8">
        <v>1000</v>
      </c>
      <c r="I26" s="8">
        <v>1000</v>
      </c>
      <c r="J26" s="8">
        <v>1000</v>
      </c>
      <c r="K26" s="8">
        <v>9105.19</v>
      </c>
      <c r="L26" s="8">
        <v>9105.19</v>
      </c>
      <c r="M26" s="8">
        <v>30000</v>
      </c>
      <c r="N26" s="14">
        <v>30000</v>
      </c>
    </row>
    <row r="27" spans="1:14" ht="15.6" customHeight="1" x14ac:dyDescent="0.25">
      <c r="A27" s="6" t="s">
        <v>60</v>
      </c>
      <c r="B27" s="5" t="s">
        <v>61</v>
      </c>
      <c r="C27" s="4" t="s">
        <v>12</v>
      </c>
      <c r="D27" s="4" t="s">
        <v>13</v>
      </c>
      <c r="E27" s="8">
        <v>22000</v>
      </c>
      <c r="F27" s="8">
        <v>22000</v>
      </c>
      <c r="G27" s="8">
        <v>15000</v>
      </c>
      <c r="H27" s="8">
        <v>15000</v>
      </c>
      <c r="I27" s="8">
        <v>15000</v>
      </c>
      <c r="J27" s="8">
        <v>15000</v>
      </c>
      <c r="K27" s="8">
        <v>17972.64</v>
      </c>
      <c r="L27" s="8">
        <v>17972.64</v>
      </c>
      <c r="M27" s="8">
        <v>23500</v>
      </c>
      <c r="N27" s="14">
        <v>23500</v>
      </c>
    </row>
    <row r="28" spans="1:14" ht="16.2" customHeight="1" x14ac:dyDescent="0.25">
      <c r="A28" s="6" t="s">
        <v>62</v>
      </c>
      <c r="B28" s="5" t="s">
        <v>63</v>
      </c>
      <c r="C28" s="4" t="s">
        <v>12</v>
      </c>
      <c r="D28" s="4" t="s">
        <v>13</v>
      </c>
      <c r="E28" s="8">
        <v>25000</v>
      </c>
      <c r="F28" s="8">
        <v>25000</v>
      </c>
      <c r="G28" s="8">
        <v>181000</v>
      </c>
      <c r="H28" s="8">
        <v>181000</v>
      </c>
      <c r="I28" s="8">
        <v>65000</v>
      </c>
      <c r="J28" s="8">
        <v>65000</v>
      </c>
      <c r="K28" s="8">
        <v>8543.5499999999993</v>
      </c>
      <c r="L28" s="8">
        <v>8543.5499999999993</v>
      </c>
      <c r="M28" s="8">
        <v>40000</v>
      </c>
      <c r="N28" s="14">
        <v>40000</v>
      </c>
    </row>
    <row r="29" spans="1:14" ht="18.600000000000001" customHeight="1" x14ac:dyDescent="0.25">
      <c r="A29" s="6" t="s">
        <v>64</v>
      </c>
      <c r="B29" s="5" t="s">
        <v>65</v>
      </c>
      <c r="C29" s="4" t="s">
        <v>12</v>
      </c>
      <c r="D29" s="4" t="s">
        <v>13</v>
      </c>
      <c r="E29" s="8">
        <v>18000</v>
      </c>
      <c r="F29" s="8">
        <v>18000</v>
      </c>
      <c r="G29" s="8">
        <v>5000</v>
      </c>
      <c r="H29" s="8">
        <v>5000</v>
      </c>
      <c r="I29" s="8">
        <v>1000</v>
      </c>
      <c r="J29" s="8">
        <v>1000</v>
      </c>
      <c r="K29" s="8">
        <v>7408.89</v>
      </c>
      <c r="L29" s="8">
        <v>7408.89</v>
      </c>
      <c r="M29" s="8">
        <v>7500</v>
      </c>
      <c r="N29" s="14">
        <v>7500</v>
      </c>
    </row>
    <row r="30" spans="1:14" ht="16.2" customHeight="1" x14ac:dyDescent="0.25">
      <c r="A30" s="6" t="s">
        <v>66</v>
      </c>
      <c r="B30" s="5" t="s">
        <v>67</v>
      </c>
      <c r="C30" s="4" t="s">
        <v>12</v>
      </c>
      <c r="D30" s="4" t="s">
        <v>13</v>
      </c>
      <c r="E30" s="8">
        <v>60000</v>
      </c>
      <c r="F30" s="8">
        <v>60000</v>
      </c>
      <c r="G30" s="8">
        <v>60000</v>
      </c>
      <c r="H30" s="8">
        <v>60000</v>
      </c>
      <c r="I30" s="8">
        <v>60000</v>
      </c>
      <c r="J30" s="8">
        <v>60000</v>
      </c>
      <c r="K30" s="8">
        <v>51261.29</v>
      </c>
      <c r="L30" s="8">
        <v>51261.29</v>
      </c>
      <c r="M30" s="8">
        <v>81500</v>
      </c>
      <c r="N30" s="14">
        <v>81500</v>
      </c>
    </row>
    <row r="31" spans="1:14" ht="16.2" customHeight="1" x14ac:dyDescent="0.25">
      <c r="A31" s="6" t="s">
        <v>68</v>
      </c>
      <c r="B31" s="5" t="s">
        <v>69</v>
      </c>
      <c r="C31" s="4" t="s">
        <v>12</v>
      </c>
      <c r="D31" s="4" t="s">
        <v>13</v>
      </c>
      <c r="E31" s="8">
        <v>31250</v>
      </c>
      <c r="F31" s="8">
        <v>31250</v>
      </c>
      <c r="G31" s="8">
        <v>60000</v>
      </c>
      <c r="H31" s="8">
        <v>60000</v>
      </c>
      <c r="I31" s="8">
        <v>50000</v>
      </c>
      <c r="J31" s="8">
        <v>50000</v>
      </c>
      <c r="K31" s="8">
        <v>26698.59</v>
      </c>
      <c r="L31" s="8">
        <v>26698.59</v>
      </c>
      <c r="M31" s="8">
        <v>48000</v>
      </c>
      <c r="N31" s="14">
        <v>48000</v>
      </c>
    </row>
    <row r="32" spans="1:14" ht="15.6" customHeight="1" thickBot="1" x14ac:dyDescent="0.3">
      <c r="A32" s="16" t="s">
        <v>70</v>
      </c>
      <c r="B32" s="17" t="s">
        <v>71</v>
      </c>
      <c r="C32" s="18" t="s">
        <v>12</v>
      </c>
      <c r="D32" s="18" t="s">
        <v>13</v>
      </c>
      <c r="E32" s="19">
        <v>10200</v>
      </c>
      <c r="F32" s="19">
        <v>10200</v>
      </c>
      <c r="G32" s="19">
        <v>30000</v>
      </c>
      <c r="H32" s="19">
        <v>30000</v>
      </c>
      <c r="I32" s="19">
        <v>60000</v>
      </c>
      <c r="J32" s="19">
        <v>60000</v>
      </c>
      <c r="K32" s="19">
        <v>10679.43</v>
      </c>
      <c r="L32" s="19">
        <v>10679.43</v>
      </c>
      <c r="M32" s="19">
        <v>70600</v>
      </c>
      <c r="N32" s="20">
        <v>70600</v>
      </c>
    </row>
    <row r="33" spans="1:14" ht="18" thickBot="1" x14ac:dyDescent="0.3">
      <c r="A33" s="36" t="s">
        <v>0</v>
      </c>
      <c r="B33" s="37"/>
      <c r="C33" s="38"/>
      <c r="D33" s="38"/>
      <c r="E33" s="39"/>
      <c r="F33" s="40">
        <f>SUM(F4:F32)</f>
        <v>1477465</v>
      </c>
      <c r="G33" s="41"/>
      <c r="H33" s="42">
        <f>SUM(H4:H32)</f>
        <v>1182100</v>
      </c>
      <c r="I33" s="39"/>
      <c r="J33" s="43">
        <f>SUM(J4:J32)</f>
        <v>1226925</v>
      </c>
      <c r="K33" s="42"/>
      <c r="L33" s="44">
        <f>SUM(L4:L32)</f>
        <v>1132634.05</v>
      </c>
      <c r="M33" s="42"/>
      <c r="N33" s="21">
        <f>SUM(N4:N32)</f>
        <v>1658760.5</v>
      </c>
    </row>
    <row r="34" spans="1:14" x14ac:dyDescent="0.25">
      <c r="F34" s="10" t="s">
        <v>73</v>
      </c>
    </row>
    <row r="35" spans="1:14" ht="88.8" customHeight="1" x14ac:dyDescent="0.25">
      <c r="B35" s="26" t="s">
        <v>79</v>
      </c>
      <c r="F35" s="25"/>
    </row>
    <row r="36" spans="1:14" x14ac:dyDescent="0.25">
      <c r="B36" s="27"/>
    </row>
    <row r="37" spans="1:14" x14ac:dyDescent="0.25">
      <c r="B37" s="28"/>
    </row>
  </sheetData>
  <mergeCells count="10">
    <mergeCell ref="E1:F1"/>
    <mergeCell ref="G1:H1"/>
    <mergeCell ref="I1:J1"/>
    <mergeCell ref="K1:L1"/>
    <mergeCell ref="M1:N1"/>
    <mergeCell ref="A2:F2"/>
    <mergeCell ref="G2:H2"/>
    <mergeCell ref="I2:J2"/>
    <mergeCell ref="K2:L2"/>
    <mergeCell ref="M2:N2"/>
  </mergeCells>
  <phoneticPr fontId="2" type="noConversion"/>
  <pageMargins left="0.75" right="0.75" top="1" bottom="1" header="0.5" footer="0.5"/>
  <pageSetup scale="5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Abstract Final</vt:lpstr>
      <vt:lpstr>Sheet3</vt:lpstr>
    </vt:vector>
  </TitlesOfParts>
  <Company>Alaska Railroad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Sarah Wallace</cp:lastModifiedBy>
  <cp:lastPrinted>2026-05-28T17:28:22Z</cp:lastPrinted>
  <dcterms:created xsi:type="dcterms:W3CDTF">2011-06-28T17:37:47Z</dcterms:created>
  <dcterms:modified xsi:type="dcterms:W3CDTF">2026-05-28T17:33:32Z</dcterms:modified>
</cp:coreProperties>
</file>